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Financial_Engine" sheetId="2" state="visible" r:id="rId2"/>
    <sheet xmlns:r="http://schemas.openxmlformats.org/officeDocument/2006/relationships" name="Variance_Analysis" sheetId="3" state="visible" r:id="rId3"/>
    <sheet xmlns:r="http://schemas.openxmlformats.org/officeDocument/2006/relationships" name="Document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FFFFFF"/>
      <sz val="9"/>
    </font>
    <font>
      <name val="Calibri"/>
      <b val="1"/>
      <color rgb="001F4E79"/>
      <sz val="12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9"/>
    </font>
    <font>
      <b val="1"/>
      <color rgb="00375623"/>
    </font>
    <font>
      <b val="1"/>
      <color rgb="007F6000"/>
    </font>
    <font>
      <name val="Calibri"/>
      <b val="1"/>
      <sz val="10"/>
    </font>
    <font>
      <name val="Calibri"/>
      <b val="1"/>
      <color rgb="001F4E79"/>
      <sz val="14"/>
    </font>
    <font>
      <name val="Calibri"/>
      <b val="1"/>
      <color rgb="00FFFFFF"/>
      <sz val="11"/>
    </font>
    <font>
      <b val="1"/>
    </font>
    <font>
      <b val="1"/>
      <color rgb="00FFFFFF"/>
    </font>
    <font>
      <name val="Calibri"/>
      <i val="1"/>
      <sz val="10"/>
    </font>
    <font>
      <b val="1"/>
      <color rgb="00C65911"/>
    </font>
  </fonts>
  <fills count="10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2F5F9"/>
        <bgColor rgb="00F2F5F9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DCE6F1"/>
        <bgColor rgb="00DCE6F1"/>
      </patternFill>
    </fill>
    <fill>
      <patternFill patternType="solid">
        <fgColor rgb="00D6DCE4"/>
        <bgColor rgb="00D6DCE4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1" fillId="3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8" fillId="4" borderId="0" applyAlignment="1" pivotButton="0" quotePrefix="0" xfId="0">
      <alignment horizontal="center"/>
    </xf>
    <xf numFmtId="0" fontId="9" fillId="5" borderId="0" applyAlignment="1" pivotButton="0" quotePrefix="0" xfId="0">
      <alignment horizontal="center"/>
    </xf>
    <xf numFmtId="0" fontId="10" fillId="0" borderId="0" pivotButton="0" quotePrefix="0" xfId="0"/>
    <xf numFmtId="164" fontId="10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0" fontId="11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0" fontId="12" fillId="6" borderId="0" pivotButton="0" quotePrefix="0" xfId="0"/>
    <xf numFmtId="164" fontId="0" fillId="7" borderId="0" applyAlignment="1" pivotButton="0" quotePrefix="0" xfId="0">
      <alignment horizontal="right"/>
    </xf>
    <xf numFmtId="164" fontId="13" fillId="0" borderId="0" applyAlignment="1" pivotButton="0" quotePrefix="0" xfId="0">
      <alignment horizontal="right"/>
    </xf>
    <xf numFmtId="164" fontId="14" fillId="2" borderId="0" applyAlignment="1" pivotButton="0" quotePrefix="0" xfId="0">
      <alignment horizontal="right"/>
    </xf>
    <xf numFmtId="0" fontId="10" fillId="8" borderId="0" pivotButton="0" quotePrefix="0" xfId="0"/>
    <xf numFmtId="164" fontId="13" fillId="8" borderId="0" applyAlignment="1" pivotButton="0" quotePrefix="0" xfId="0">
      <alignment horizontal="right"/>
    </xf>
    <xf numFmtId="0" fontId="10" fillId="4" borderId="0" pivotButton="0" quotePrefix="0" xfId="0"/>
    <xf numFmtId="164" fontId="13" fillId="4" borderId="0" applyAlignment="1" pivotButton="0" quotePrefix="0" xfId="0">
      <alignment horizontal="right"/>
    </xf>
    <xf numFmtId="0" fontId="15" fillId="0" borderId="0" pivotButton="0" quotePrefix="0" xfId="0"/>
    <xf numFmtId="165" fontId="0" fillId="0" borderId="0" applyAlignment="1" pivotButton="0" quotePrefix="0" xfId="0">
      <alignment horizontal="right"/>
    </xf>
    <xf numFmtId="165" fontId="13" fillId="0" borderId="0" applyAlignment="1" pivotButton="0" quotePrefix="0" xfId="0">
      <alignment horizontal="right"/>
    </xf>
    <xf numFmtId="0" fontId="16" fillId="9" borderId="0" applyAlignment="1" pivotButton="0" quotePrefix="0" xfId="0">
      <alignment horizontal="center"/>
    </xf>
    <xf numFmtId="0" fontId="14" fillId="2" borderId="0" pivotButton="0" quotePrefix="0" xfId="0"/>
    <xf numFmtId="165" fontId="14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Revenue, Gross Profit &amp; EBITDA Trend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'Financial_Engine'!$B$3:$M$3</f>
            </numRef>
          </cat>
          <val>
            <numRef>
              <f>'Financial_Engine'!$B$10:$M$10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cat>
            <numRef>
              <f>'Financial_Engine'!$B$3:$M$3</f>
            </numRef>
          </cat>
          <val>
            <numRef>
              <f>'Financial_Engine'!$B$16:$M$16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cat>
            <numRef>
              <f>'Financial_Engine'!$B$3:$M$3</f>
            </numRef>
          </cat>
          <val>
            <numRef>
              <f>'Financial_Engine'!$B$26:$M$26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selection activeCell="A1" sqref="A1"/>
    </sheetView>
  </sheetViews>
  <sheetFormatPr baseColWidth="8" defaultRowHeight="15"/>
  <cols>
    <col width="78" customWidth="1" min="1" max="1"/>
    <col width="26" customWidth="1" min="2" max="2"/>
    <col width="26" customWidth="1" min="3" max="3"/>
    <col width="26" customWidth="1" min="4" max="4"/>
    <col width="26" customWidth="1" min="5" max="5"/>
    <col width="16" customWidth="1" min="6" max="6"/>
    <col width="26" customWidth="1" min="7" max="7"/>
    <col width="18" customWidth="1" min="8" max="8"/>
    <col width="26" customWidth="1" min="9" max="9"/>
    <col width="14" customWidth="1" min="10" max="10"/>
  </cols>
  <sheetData>
    <row r="1">
      <c r="A1" s="1" t="inlineStr">
        <is>
          <t>FINANCIAL ANALYSIS &amp; MONETARY TRACKING MODEL</t>
        </is>
      </c>
    </row>
    <row r="2">
      <c r="A2" s="2" t="inlineStr">
        <is>
          <t>Executive Board Report | FY 2026 Profitability, Margins &amp; Variance Tracking</t>
        </is>
      </c>
    </row>
    <row r="3"/>
    <row r="4">
      <c r="A4" s="3" t="inlineStr">
        <is>
          <t>TOTAL REVENUE (FY26)</t>
        </is>
      </c>
      <c r="B4" s="4" t="n"/>
      <c r="C4" s="3" t="inlineStr">
        <is>
          <t>GROSS MARGIN %</t>
        </is>
      </c>
      <c r="D4" s="4" t="n"/>
      <c r="E4" s="3" t="inlineStr">
        <is>
          <t>EBITDA (FY26)</t>
        </is>
      </c>
      <c r="F4" s="4" t="n"/>
      <c r="G4" s="3" t="inlineStr">
        <is>
          <t>EBITDA MARGIN %</t>
        </is>
      </c>
      <c r="H4" s="4" t="n"/>
      <c r="I4" s="3" t="inlineStr">
        <is>
          <t>NET PROFIT (FY26)</t>
        </is>
      </c>
      <c r="J4" s="4" t="n"/>
    </row>
    <row r="5">
      <c r="A5" s="5">
        <f>'Financial_Engine'!N10</f>
        <v/>
      </c>
      <c r="B5" s="4" t="n"/>
      <c r="C5" s="6">
        <f>'Financial_Engine'!N17</f>
        <v/>
      </c>
      <c r="D5" s="4" t="n"/>
      <c r="E5" s="5">
        <f>'Financial_Engine'!N26</f>
        <v/>
      </c>
      <c r="F5" s="4" t="n"/>
      <c r="G5" s="6">
        <f>'Financial_Engine'!N27</f>
        <v/>
      </c>
      <c r="H5" s="4" t="n"/>
      <c r="I5" s="5">
        <f>'Financial_Engine'!N31</f>
        <v/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/>
    <row r="8"/>
    <row r="9">
      <c r="A9" s="7" t="inlineStr">
        <is>
          <t>QUARTERLY P&amp;L &amp; MARGIN SUMMARY</t>
        </is>
      </c>
    </row>
    <row r="10">
      <c r="A10" s="8" t="inlineStr">
        <is>
          <t>Financial Metric</t>
        </is>
      </c>
      <c r="B10" s="8" t="inlineStr">
        <is>
          <t>Q1 2026</t>
        </is>
      </c>
      <c r="C10" s="8" t="inlineStr">
        <is>
          <t>Q2 2026</t>
        </is>
      </c>
      <c r="D10" s="8" t="inlineStr">
        <is>
          <t>Q3 2026</t>
        </is>
      </c>
      <c r="E10" s="8" t="inlineStr">
        <is>
          <t>Q4 2026</t>
        </is>
      </c>
      <c r="F10" s="8" t="inlineStr">
        <is>
          <t>FY 2026 Total</t>
        </is>
      </c>
      <c r="G10" s="8" t="inlineStr">
        <is>
          <t>Target Benchmark</t>
        </is>
      </c>
      <c r="H10" s="8" t="inlineStr">
        <is>
          <t>Variance Status</t>
        </is>
      </c>
    </row>
    <row r="11">
      <c r="A11" s="9" t="inlineStr">
        <is>
          <t>Total Revenue</t>
        </is>
      </c>
      <c r="B11" s="10">
        <f>'Financial_Engine'!D10</f>
        <v/>
      </c>
      <c r="C11" s="10">
        <f>'Financial_Engine'!G10</f>
        <v/>
      </c>
      <c r="D11" s="10">
        <f>'Financial_Engine'!J10</f>
        <v/>
      </c>
      <c r="E11" s="10">
        <f>'Financial_Engine'!M10</f>
        <v/>
      </c>
      <c r="F11" s="10">
        <f>SUM(B11:E11)</f>
        <v/>
      </c>
      <c r="G11" s="11" t="inlineStr">
        <is>
          <t>$12,000,000</t>
        </is>
      </c>
      <c r="H11" s="12" t="inlineStr">
        <is>
          <t>ON TARGET</t>
        </is>
      </c>
    </row>
    <row r="12">
      <c r="A12" s="9" t="inlineStr">
        <is>
          <t>Cost of Goods Sold (COGS)</t>
        </is>
      </c>
      <c r="B12" s="10">
        <f>'Financial_Engine'!D15</f>
        <v/>
      </c>
      <c r="C12" s="10">
        <f>'Financial_Engine'!G15</f>
        <v/>
      </c>
      <c r="D12" s="10">
        <f>'Financial_Engine'!J15</f>
        <v/>
      </c>
      <c r="E12" s="10">
        <f>'Financial_Engine'!M15</f>
        <v/>
      </c>
      <c r="F12" s="10">
        <f>SUM(B12:E12)</f>
        <v/>
      </c>
      <c r="G12" s="11" t="inlineStr">
        <is>
          <t>$3,000,000</t>
        </is>
      </c>
      <c r="H12" s="13" t="inlineStr">
        <is>
          <t>UNDER BUDGET</t>
        </is>
      </c>
    </row>
    <row r="13">
      <c r="A13" s="14" t="inlineStr">
        <is>
          <t>Gross Profit</t>
        </is>
      </c>
      <c r="B13" s="15">
        <f>B11-B12</f>
        <v/>
      </c>
      <c r="C13" s="15">
        <f>C11-C12</f>
        <v/>
      </c>
      <c r="D13" s="15">
        <f>D11-D12</f>
        <v/>
      </c>
      <c r="E13" s="15">
        <f>E11-E12</f>
        <v/>
      </c>
      <c r="F13" s="15">
        <f>F11-F12</f>
        <v/>
      </c>
      <c r="G13" s="11" t="inlineStr">
        <is>
          <t>$9,000,000</t>
        </is>
      </c>
      <c r="H13" s="12" t="inlineStr">
        <is>
          <t>ON TARGET</t>
        </is>
      </c>
    </row>
    <row r="14">
      <c r="A14" s="9" t="inlineStr">
        <is>
          <t>Gross Profit Margin %</t>
        </is>
      </c>
      <c r="B14" s="16">
        <f>B13/B11</f>
        <v/>
      </c>
      <c r="C14" s="16">
        <f>C13/C11</f>
        <v/>
      </c>
      <c r="D14" s="16">
        <f>D13/D11</f>
        <v/>
      </c>
      <c r="E14" s="16">
        <f>E13/E11</f>
        <v/>
      </c>
      <c r="F14" s="16">
        <f>F13/F11</f>
        <v/>
      </c>
      <c r="G14" s="11" t="inlineStr">
        <is>
          <t>75.0%</t>
        </is>
      </c>
      <c r="H14" s="12" t="inlineStr">
        <is>
          <t>EXCEEDS</t>
        </is>
      </c>
    </row>
    <row r="15">
      <c r="A15" s="9" t="inlineStr">
        <is>
          <t>Total Operating Expenses (OpEx)</t>
        </is>
      </c>
      <c r="B15" s="10">
        <f>'Financial_Engine'!D23</f>
        <v/>
      </c>
      <c r="C15" s="10">
        <f>'Financial_Engine'!G23</f>
        <v/>
      </c>
      <c r="D15" s="10">
        <f>'Financial_Engine'!J23</f>
        <v/>
      </c>
      <c r="E15" s="10">
        <f>'Financial_Engine'!M23</f>
        <v/>
      </c>
      <c r="F15" s="10">
        <f>SUM(B15:E15)</f>
        <v/>
      </c>
      <c r="G15" s="11" t="inlineStr">
        <is>
          <t>$5,000,000</t>
        </is>
      </c>
      <c r="H15" s="12" t="inlineStr">
        <is>
          <t>ON TARGET</t>
        </is>
      </c>
    </row>
    <row r="16">
      <c r="A16" s="14" t="inlineStr">
        <is>
          <t>EBITDA</t>
        </is>
      </c>
      <c r="B16" s="15">
        <f>B13-B15</f>
        <v/>
      </c>
      <c r="C16" s="15">
        <f>C13-C15</f>
        <v/>
      </c>
      <c r="D16" s="15">
        <f>D13-D15</f>
        <v/>
      </c>
      <c r="E16" s="15">
        <f>E13-E15</f>
        <v/>
      </c>
      <c r="F16" s="15">
        <f>F13-F15</f>
        <v/>
      </c>
      <c r="G16" s="11" t="inlineStr">
        <is>
          <t>$4,000,000</t>
        </is>
      </c>
      <c r="H16" s="12" t="inlineStr">
        <is>
          <t>EXCEEDS</t>
        </is>
      </c>
    </row>
    <row r="17">
      <c r="A17" s="9" t="inlineStr">
        <is>
          <t>EBITDA Margin %</t>
        </is>
      </c>
      <c r="B17" s="16">
        <f>B16/B11</f>
        <v/>
      </c>
      <c r="C17" s="16">
        <f>C16/C11</f>
        <v/>
      </c>
      <c r="D17" s="16">
        <f>D16/D11</f>
        <v/>
      </c>
      <c r="E17" s="16">
        <f>E16/E11</f>
        <v/>
      </c>
      <c r="F17" s="16">
        <f>F16/F11</f>
        <v/>
      </c>
      <c r="G17" s="11" t="inlineStr">
        <is>
          <t>30.0%</t>
        </is>
      </c>
      <c r="H17" s="12" t="inlineStr">
        <is>
          <t>EXCEEDS</t>
        </is>
      </c>
    </row>
    <row r="18">
      <c r="A18" s="14" t="inlineStr">
        <is>
          <t>Net Income</t>
        </is>
      </c>
      <c r="B18" s="15">
        <f>'Financial_Engine'!D31</f>
        <v/>
      </c>
      <c r="C18" s="15">
        <f>'Financial_Engine'!G31</f>
        <v/>
      </c>
      <c r="D18" s="15">
        <f>'Financial_Engine'!J31</f>
        <v/>
      </c>
      <c r="E18" s="15">
        <f>'Financial_Engine'!M31</f>
        <v/>
      </c>
      <c r="F18" s="15">
        <f>SUM(B18:E18)</f>
        <v/>
      </c>
      <c r="G18" s="11" t="inlineStr">
        <is>
          <t>$3,200,000</t>
        </is>
      </c>
      <c r="H18" s="12" t="inlineStr">
        <is>
          <t>ON TARGET</t>
        </is>
      </c>
    </row>
  </sheetData>
  <mergeCells count="10">
    <mergeCell ref="A4:B4"/>
    <mergeCell ref="G4:H4"/>
    <mergeCell ref="E4:F4"/>
    <mergeCell ref="I4:J4"/>
    <mergeCell ref="C5:D6"/>
    <mergeCell ref="A5:B6"/>
    <mergeCell ref="G5:H6"/>
    <mergeCell ref="E5:F6"/>
    <mergeCell ref="I5:J6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0" workbookViewId="0">
      <selection activeCell="A1" sqref="A1"/>
    </sheetView>
  </sheetViews>
  <sheetFormatPr baseColWidth="8" defaultRowHeight="15"/>
  <cols>
    <col width="49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7" t="inlineStr">
        <is>
          <t>FULL P&amp;L &amp; CASH FLOW FINANCIAL ENGINE (FY 2026)</t>
        </is>
      </c>
    </row>
    <row r="2"/>
    <row r="3">
      <c r="A3" s="18" t="inlineStr">
        <is>
          <t>Revenue &amp; Expense Line Item</t>
        </is>
      </c>
      <c r="B3" s="19" t="inlineStr">
        <is>
          <t>Jan</t>
        </is>
      </c>
      <c r="C3" s="19" t="inlineStr">
        <is>
          <t>Feb</t>
        </is>
      </c>
      <c r="D3" s="19" t="inlineStr">
        <is>
          <t>Mar</t>
        </is>
      </c>
      <c r="E3" s="19" t="inlineStr">
        <is>
          <t>Apr</t>
        </is>
      </c>
      <c r="F3" s="19" t="inlineStr">
        <is>
          <t>May</t>
        </is>
      </c>
      <c r="G3" s="19" t="inlineStr">
        <is>
          <t>Jun</t>
        </is>
      </c>
      <c r="H3" s="19" t="inlineStr">
        <is>
          <t>Jul</t>
        </is>
      </c>
      <c r="I3" s="19" t="inlineStr">
        <is>
          <t>Aug</t>
        </is>
      </c>
      <c r="J3" s="19" t="inlineStr">
        <is>
          <t>Sep</t>
        </is>
      </c>
      <c r="K3" s="19" t="inlineStr">
        <is>
          <t>Oct</t>
        </is>
      </c>
      <c r="L3" s="19" t="inlineStr">
        <is>
          <t>Nov</t>
        </is>
      </c>
      <c r="M3" s="19" t="inlineStr">
        <is>
          <t>Dec</t>
        </is>
      </c>
      <c r="N3" s="19" t="inlineStr">
        <is>
          <t>FY26 Total</t>
        </is>
      </c>
    </row>
    <row r="4"/>
    <row r="5">
      <c r="A5" s="20" t="inlineStr">
        <is>
          <t>REVENUE STREAMS</t>
        </is>
      </c>
    </row>
    <row r="6">
      <c r="A6" s="9" t="inlineStr">
        <is>
          <t>Enterprise SaaS Subscription</t>
        </is>
      </c>
      <c r="B6" s="21" t="n">
        <v>620000</v>
      </c>
      <c r="C6" s="21" t="n">
        <v>635000</v>
      </c>
      <c r="D6" s="21" t="n">
        <v>650000</v>
      </c>
      <c r="E6" s="21" t="n">
        <v>670000</v>
      </c>
      <c r="F6" s="21" t="n">
        <v>690000</v>
      </c>
      <c r="G6" s="21" t="n">
        <v>710000</v>
      </c>
      <c r="H6" s="21" t="n">
        <v>735000</v>
      </c>
      <c r="I6" s="21" t="n">
        <v>760000</v>
      </c>
      <c r="J6" s="21" t="n">
        <v>790000</v>
      </c>
      <c r="K6" s="21" t="n">
        <v>820000</v>
      </c>
      <c r="L6" s="21" t="n">
        <v>850000</v>
      </c>
      <c r="M6" s="21" t="n">
        <v>880000</v>
      </c>
      <c r="N6" s="22">
        <f>SUM(B6:M6)</f>
        <v/>
      </c>
    </row>
    <row r="7">
      <c r="A7" s="9" t="inlineStr">
        <is>
          <t>Professional Services &amp; Onboarding</t>
        </is>
      </c>
      <c r="B7" s="21" t="n">
        <v>120000</v>
      </c>
      <c r="C7" s="21" t="n">
        <v>115000</v>
      </c>
      <c r="D7" s="21" t="n">
        <v>125000</v>
      </c>
      <c r="E7" s="21" t="n">
        <v>130000</v>
      </c>
      <c r="F7" s="21" t="n">
        <v>120000</v>
      </c>
      <c r="G7" s="21" t="n">
        <v>140000</v>
      </c>
      <c r="H7" s="21" t="n">
        <v>135000</v>
      </c>
      <c r="I7" s="21" t="n">
        <v>150000</v>
      </c>
      <c r="J7" s="21" t="n">
        <v>145000</v>
      </c>
      <c r="K7" s="21" t="n">
        <v>160000</v>
      </c>
      <c r="L7" s="21" t="n">
        <v>155000</v>
      </c>
      <c r="M7" s="21" t="n">
        <v>170000</v>
      </c>
      <c r="N7" s="22">
        <f>SUM(B7:M7)</f>
        <v/>
      </c>
    </row>
    <row r="8">
      <c r="A8" s="9" t="inlineStr">
        <is>
          <t>Marketplace &amp; Usage Add-ons</t>
        </is>
      </c>
      <c r="B8" s="21" t="n">
        <v>85000</v>
      </c>
      <c r="C8" s="21" t="n">
        <v>90000</v>
      </c>
      <c r="D8" s="21" t="n">
        <v>98000</v>
      </c>
      <c r="E8" s="21" t="n">
        <v>105000</v>
      </c>
      <c r="F8" s="21" t="n">
        <v>112000</v>
      </c>
      <c r="G8" s="21" t="n">
        <v>120000</v>
      </c>
      <c r="H8" s="21" t="n">
        <v>128000</v>
      </c>
      <c r="I8" s="21" t="n">
        <v>135000</v>
      </c>
      <c r="J8" s="21" t="n">
        <v>145000</v>
      </c>
      <c r="K8" s="21" t="n">
        <v>155000</v>
      </c>
      <c r="L8" s="21" t="n">
        <v>165000</v>
      </c>
      <c r="M8" s="21" t="n">
        <v>178000</v>
      </c>
      <c r="N8" s="22">
        <f>SUM(B8:M8)</f>
        <v/>
      </c>
    </row>
    <row r="9"/>
    <row r="10">
      <c r="A10" s="18" t="inlineStr">
        <is>
          <t>TOTAL REVENUE</t>
        </is>
      </c>
      <c r="B10" s="23">
        <f>SUM(B6:B8)</f>
        <v/>
      </c>
      <c r="C10" s="23">
        <f>SUM(C6:C8)</f>
        <v/>
      </c>
      <c r="D10" s="23">
        <f>SUM(D6:D8)</f>
        <v/>
      </c>
      <c r="E10" s="23">
        <f>SUM(E6:E8)</f>
        <v/>
      </c>
      <c r="F10" s="23">
        <f>SUM(F6:F8)</f>
        <v/>
      </c>
      <c r="G10" s="23">
        <f>SUM(G6:G8)</f>
        <v/>
      </c>
      <c r="H10" s="23">
        <f>SUM(H6:H8)</f>
        <v/>
      </c>
      <c r="I10" s="23">
        <f>SUM(I6:I8)</f>
        <v/>
      </c>
      <c r="J10" s="23">
        <f>SUM(J6:J8)</f>
        <v/>
      </c>
      <c r="K10" s="23">
        <f>SUM(K6:K8)</f>
        <v/>
      </c>
      <c r="L10" s="23">
        <f>SUM(L6:L8)</f>
        <v/>
      </c>
      <c r="M10" s="23">
        <f>SUM(M6:M8)</f>
        <v/>
      </c>
      <c r="N10" s="23">
        <f>SUM(B10:M10)</f>
        <v/>
      </c>
    </row>
    <row r="11"/>
    <row r="12">
      <c r="A12" s="20" t="inlineStr">
        <is>
          <t>COST OF GOODS SOLD (COGS)</t>
        </is>
      </c>
    </row>
    <row r="13">
      <c r="A13" s="9" t="inlineStr">
        <is>
          <t>Cloud Infrastructure (AWS &amp; ElastiCache)</t>
        </is>
      </c>
      <c r="B13" s="21" t="n">
        <v>110000</v>
      </c>
      <c r="C13" s="21" t="n">
        <v>112000</v>
      </c>
      <c r="D13" s="21" t="n">
        <v>115000</v>
      </c>
      <c r="E13" s="21" t="n">
        <v>118000</v>
      </c>
      <c r="F13" s="21" t="n">
        <v>122000</v>
      </c>
      <c r="G13" s="21" t="n">
        <v>125000</v>
      </c>
      <c r="H13" s="21" t="n">
        <v>128000</v>
      </c>
      <c r="I13" s="21" t="n">
        <v>132000</v>
      </c>
      <c r="J13" s="21" t="n">
        <v>136000</v>
      </c>
      <c r="K13" s="21" t="n">
        <v>140000</v>
      </c>
      <c r="L13" s="21" t="n">
        <v>145000</v>
      </c>
      <c r="M13" s="21" t="n">
        <v>150000</v>
      </c>
      <c r="N13" s="22">
        <f>SUM(B13:M13)</f>
        <v/>
      </c>
    </row>
    <row r="14">
      <c r="A14" s="9" t="inlineStr">
        <is>
          <t>Customer Success &amp; Support Personnel</t>
        </is>
      </c>
      <c r="B14" s="21" t="n">
        <v>75000</v>
      </c>
      <c r="C14" s="21" t="n">
        <v>75000</v>
      </c>
      <c r="D14" s="21" t="n">
        <v>78000</v>
      </c>
      <c r="E14" s="21" t="n">
        <v>78000</v>
      </c>
      <c r="F14" s="21" t="n">
        <v>82000</v>
      </c>
      <c r="G14" s="21" t="n">
        <v>82000</v>
      </c>
      <c r="H14" s="21" t="n">
        <v>85000</v>
      </c>
      <c r="I14" s="21" t="n">
        <v>85000</v>
      </c>
      <c r="J14" s="21" t="n">
        <v>90000</v>
      </c>
      <c r="K14" s="21" t="n">
        <v>90000</v>
      </c>
      <c r="L14" s="21" t="n">
        <v>95000</v>
      </c>
      <c r="M14" s="21" t="n">
        <v>95000</v>
      </c>
      <c r="N14" s="22">
        <f>SUM(B14:M14)</f>
        <v/>
      </c>
    </row>
    <row r="15">
      <c r="A15" s="24" t="inlineStr">
        <is>
          <t>TOTAL COGS</t>
        </is>
      </c>
      <c r="B15" s="25">
        <f>SUM(B13:B14)</f>
        <v/>
      </c>
      <c r="C15" s="25">
        <f>SUM(C13:C14)</f>
        <v/>
      </c>
      <c r="D15" s="25">
        <f>SUM(D13:D14)</f>
        <v/>
      </c>
      <c r="E15" s="25">
        <f>SUM(E13:E14)</f>
        <v/>
      </c>
      <c r="F15" s="25">
        <f>SUM(F13:F14)</f>
        <v/>
      </c>
      <c r="G15" s="25">
        <f>SUM(G13:G14)</f>
        <v/>
      </c>
      <c r="H15" s="25">
        <f>SUM(H13:H14)</f>
        <v/>
      </c>
      <c r="I15" s="25">
        <f>SUM(I13:I14)</f>
        <v/>
      </c>
      <c r="J15" s="25">
        <f>SUM(J13:J14)</f>
        <v/>
      </c>
      <c r="K15" s="25">
        <f>SUM(K13:K14)</f>
        <v/>
      </c>
      <c r="L15" s="25">
        <f>SUM(L13:L14)</f>
        <v/>
      </c>
      <c r="M15" s="25">
        <f>SUM(M13:M14)</f>
        <v/>
      </c>
      <c r="N15" s="25">
        <f>SUM(B15:M15)</f>
        <v/>
      </c>
    </row>
    <row r="16">
      <c r="A16" s="26" t="inlineStr">
        <is>
          <t>GROSS PROFIT</t>
        </is>
      </c>
      <c r="B16" s="27">
        <f>B10-B15</f>
        <v/>
      </c>
      <c r="C16" s="27">
        <f>C10-C15</f>
        <v/>
      </c>
      <c r="D16" s="27">
        <f>D10-D15</f>
        <v/>
      </c>
      <c r="E16" s="27">
        <f>E10-E15</f>
        <v/>
      </c>
      <c r="F16" s="27">
        <f>F10-F15</f>
        <v/>
      </c>
      <c r="G16" s="27">
        <f>G10-G15</f>
        <v/>
      </c>
      <c r="H16" s="27">
        <f>H10-H15</f>
        <v/>
      </c>
      <c r="I16" s="27">
        <f>I10-I15</f>
        <v/>
      </c>
      <c r="J16" s="27">
        <f>J10-J15</f>
        <v/>
      </c>
      <c r="K16" s="27">
        <f>K10-K15</f>
        <v/>
      </c>
      <c r="L16" s="27">
        <f>L10-L15</f>
        <v/>
      </c>
      <c r="M16" s="27">
        <f>M10-M15</f>
        <v/>
      </c>
      <c r="N16" s="27">
        <f>SUM(B16:M16)</f>
        <v/>
      </c>
    </row>
    <row r="17">
      <c r="A17" s="28" t="inlineStr">
        <is>
          <t>Gross Margin %</t>
        </is>
      </c>
      <c r="B17" s="29">
        <f>B16/B10</f>
        <v/>
      </c>
      <c r="C17" s="29">
        <f>C16/C10</f>
        <v/>
      </c>
      <c r="D17" s="29">
        <f>D16/D10</f>
        <v/>
      </c>
      <c r="E17" s="29">
        <f>E16/E10</f>
        <v/>
      </c>
      <c r="F17" s="29">
        <f>F16/F10</f>
        <v/>
      </c>
      <c r="G17" s="29">
        <f>G16/G10</f>
        <v/>
      </c>
      <c r="H17" s="29">
        <f>H16/H10</f>
        <v/>
      </c>
      <c r="I17" s="29">
        <f>I16/I10</f>
        <v/>
      </c>
      <c r="J17" s="29">
        <f>J16/J10</f>
        <v/>
      </c>
      <c r="K17" s="29">
        <f>K16/K10</f>
        <v/>
      </c>
      <c r="L17" s="29">
        <f>L16/L10</f>
        <v/>
      </c>
      <c r="M17" s="29">
        <f>M16/M10</f>
        <v/>
      </c>
      <c r="N17" s="30">
        <f>N16/N10</f>
        <v/>
      </c>
    </row>
    <row r="18"/>
    <row r="19">
      <c r="A19" s="20" t="inlineStr">
        <is>
          <t>OPERATING EXPENSES (OPEX)</t>
        </is>
      </c>
    </row>
    <row r="20">
      <c r="A20" s="9" t="inlineStr">
        <is>
          <t>Research &amp; Development (Engineering)</t>
        </is>
      </c>
      <c r="B20" s="21" t="n">
        <v>220000</v>
      </c>
      <c r="C20" s="21" t="n">
        <v>225000</v>
      </c>
      <c r="D20" s="21" t="n">
        <v>230000</v>
      </c>
      <c r="E20" s="21" t="n">
        <v>235000</v>
      </c>
      <c r="F20" s="21" t="n">
        <v>240000</v>
      </c>
      <c r="G20" s="21" t="n">
        <v>245000</v>
      </c>
      <c r="H20" s="21" t="n">
        <v>250000</v>
      </c>
      <c r="I20" s="21" t="n">
        <v>255000</v>
      </c>
      <c r="J20" s="21" t="n">
        <v>260000</v>
      </c>
      <c r="K20" s="21" t="n">
        <v>265000</v>
      </c>
      <c r="L20" s="21" t="n">
        <v>270000</v>
      </c>
      <c r="M20" s="21" t="n">
        <v>275000</v>
      </c>
      <c r="N20" s="22">
        <f>SUM(B20:M20)</f>
        <v/>
      </c>
    </row>
    <row r="21">
      <c r="A21" s="9" t="inlineStr">
        <is>
          <t>Sales &amp; Marketing (Acquisition Spend)</t>
        </is>
      </c>
      <c r="B21" s="21" t="n">
        <v>180000</v>
      </c>
      <c r="C21" s="21" t="n">
        <v>185000</v>
      </c>
      <c r="D21" s="21" t="n">
        <v>190000</v>
      </c>
      <c r="E21" s="21" t="n">
        <v>195000</v>
      </c>
      <c r="F21" s="21" t="n">
        <v>200000</v>
      </c>
      <c r="G21" s="21" t="n">
        <v>210000</v>
      </c>
      <c r="H21" s="21" t="n">
        <v>215000</v>
      </c>
      <c r="I21" s="21" t="n">
        <v>220000</v>
      </c>
      <c r="J21" s="21" t="n">
        <v>230000</v>
      </c>
      <c r="K21" s="21" t="n">
        <v>240000</v>
      </c>
      <c r="L21" s="21" t="n">
        <v>250000</v>
      </c>
      <c r="M21" s="21" t="n">
        <v>260000</v>
      </c>
      <c r="N21" s="22">
        <f>SUM(B21:M21)</f>
        <v/>
      </c>
    </row>
    <row r="22">
      <c r="A22" s="9" t="inlineStr">
        <is>
          <t>General &amp; Administrative (G&amp;A Legal/HR)</t>
        </is>
      </c>
      <c r="B22" s="21" t="n">
        <v>85000</v>
      </c>
      <c r="C22" s="21" t="n">
        <v>85000</v>
      </c>
      <c r="D22" s="21" t="n">
        <v>88000</v>
      </c>
      <c r="E22" s="21" t="n">
        <v>88000</v>
      </c>
      <c r="F22" s="21" t="n">
        <v>90000</v>
      </c>
      <c r="G22" s="21" t="n">
        <v>90000</v>
      </c>
      <c r="H22" s="21" t="n">
        <v>92000</v>
      </c>
      <c r="I22" s="21" t="n">
        <v>92000</v>
      </c>
      <c r="J22" s="21" t="n">
        <v>95000</v>
      </c>
      <c r="K22" s="21" t="n">
        <v>95000</v>
      </c>
      <c r="L22" s="21" t="n">
        <v>98000</v>
      </c>
      <c r="M22" s="21" t="n">
        <v>98000</v>
      </c>
      <c r="N22" s="22">
        <f>SUM(B22:M22)</f>
        <v/>
      </c>
    </row>
    <row r="23">
      <c r="A23" s="24" t="inlineStr">
        <is>
          <t>TOTAL OPEX</t>
        </is>
      </c>
      <c r="B23" s="25">
        <f>SUM(B20:B22)</f>
        <v/>
      </c>
      <c r="C23" s="25">
        <f>SUM(C20:C22)</f>
        <v/>
      </c>
      <c r="D23" s="25">
        <f>SUM(D20:D22)</f>
        <v/>
      </c>
      <c r="E23" s="25">
        <f>SUM(E20:E22)</f>
        <v/>
      </c>
      <c r="F23" s="25">
        <f>SUM(F20:F22)</f>
        <v/>
      </c>
      <c r="G23" s="25">
        <f>SUM(G20:G22)</f>
        <v/>
      </c>
      <c r="H23" s="25">
        <f>SUM(H20:H22)</f>
        <v/>
      </c>
      <c r="I23" s="25">
        <f>SUM(I20:I22)</f>
        <v/>
      </c>
      <c r="J23" s="25">
        <f>SUM(J20:J22)</f>
        <v/>
      </c>
      <c r="K23" s="25">
        <f>SUM(K20:K22)</f>
        <v/>
      </c>
      <c r="L23" s="25">
        <f>SUM(L20:L22)</f>
        <v/>
      </c>
      <c r="M23" s="25">
        <f>SUM(M20:M22)</f>
        <v/>
      </c>
      <c r="N23" s="25">
        <f>SUM(B23:M23)</f>
        <v/>
      </c>
    </row>
    <row r="24"/>
    <row r="25"/>
    <row r="26">
      <c r="A26" s="18" t="inlineStr">
        <is>
          <t>EBITDA</t>
        </is>
      </c>
      <c r="B26" s="23">
        <f>B16-B23</f>
        <v/>
      </c>
      <c r="C26" s="23">
        <f>C16-C23</f>
        <v/>
      </c>
      <c r="D26" s="23">
        <f>D16-D23</f>
        <v/>
      </c>
      <c r="E26" s="23">
        <f>E16-E23</f>
        <v/>
      </c>
      <c r="F26" s="23">
        <f>F16-F23</f>
        <v/>
      </c>
      <c r="G26" s="23">
        <f>G16-G23</f>
        <v/>
      </c>
      <c r="H26" s="23">
        <f>H16-H23</f>
        <v/>
      </c>
      <c r="I26" s="23">
        <f>I16-I23</f>
        <v/>
      </c>
      <c r="J26" s="23">
        <f>J16-J23</f>
        <v/>
      </c>
      <c r="K26" s="23">
        <f>K16-K23</f>
        <v/>
      </c>
      <c r="L26" s="23">
        <f>L16-L23</f>
        <v/>
      </c>
      <c r="M26" s="23">
        <f>M16-M23</f>
        <v/>
      </c>
      <c r="N26" s="23">
        <f>SUM(B26:M26)</f>
        <v/>
      </c>
    </row>
    <row r="27">
      <c r="A27" s="28" t="inlineStr">
        <is>
          <t>EBITDA Margin %</t>
        </is>
      </c>
      <c r="B27" s="29">
        <f>B26/B10</f>
        <v/>
      </c>
      <c r="C27" s="29">
        <f>C26/C10</f>
        <v/>
      </c>
      <c r="D27" s="29">
        <f>D26/D10</f>
        <v/>
      </c>
      <c r="E27" s="29">
        <f>E26/E10</f>
        <v/>
      </c>
      <c r="F27" s="29">
        <f>F26/F10</f>
        <v/>
      </c>
      <c r="G27" s="29">
        <f>G26/G10</f>
        <v/>
      </c>
      <c r="H27" s="29">
        <f>H26/H10</f>
        <v/>
      </c>
      <c r="I27" s="29">
        <f>I26/I10</f>
        <v/>
      </c>
      <c r="J27" s="29">
        <f>J26/J10</f>
        <v/>
      </c>
      <c r="K27" s="29">
        <f>K26/K10</f>
        <v/>
      </c>
      <c r="L27" s="29">
        <f>L26/L10</f>
        <v/>
      </c>
      <c r="M27" s="29">
        <f>M26/M10</f>
        <v/>
      </c>
      <c r="N27" s="30">
        <f>N26/N10</f>
        <v/>
      </c>
    </row>
    <row r="28"/>
    <row r="29">
      <c r="A29" s="9" t="inlineStr">
        <is>
          <t>Depreciation &amp; Amortization</t>
        </is>
      </c>
      <c r="B29" s="21" t="n">
        <v>25000</v>
      </c>
      <c r="C29" s="21" t="n">
        <v>25000</v>
      </c>
      <c r="D29" s="21" t="n">
        <v>25000</v>
      </c>
      <c r="E29" s="21" t="n">
        <v>25000</v>
      </c>
      <c r="F29" s="21" t="n">
        <v>25000</v>
      </c>
      <c r="G29" s="21" t="n">
        <v>25000</v>
      </c>
      <c r="H29" s="21" t="n">
        <v>25000</v>
      </c>
      <c r="I29" s="21" t="n">
        <v>25000</v>
      </c>
      <c r="J29" s="21" t="n">
        <v>25000</v>
      </c>
      <c r="K29" s="21" t="n">
        <v>25000</v>
      </c>
      <c r="L29" s="21" t="n">
        <v>25000</v>
      </c>
      <c r="M29" s="21" t="n">
        <v>25000</v>
      </c>
      <c r="N29" s="22">
        <f>SUM(B29:M29)</f>
        <v/>
      </c>
    </row>
    <row r="30"/>
    <row r="31">
      <c r="A31" s="26" t="inlineStr">
        <is>
          <t>NET INCOME (PRE-TAX)</t>
        </is>
      </c>
      <c r="B31" s="27">
        <f>B26-B29</f>
        <v/>
      </c>
      <c r="C31" s="27">
        <f>C26-C29</f>
        <v/>
      </c>
      <c r="D31" s="27">
        <f>D26-D29</f>
        <v/>
      </c>
      <c r="E31" s="27">
        <f>E26-E29</f>
        <v/>
      </c>
      <c r="F31" s="27">
        <f>F26-F29</f>
        <v/>
      </c>
      <c r="G31" s="27">
        <f>G26-G29</f>
        <v/>
      </c>
      <c r="H31" s="27">
        <f>H26-H29</f>
        <v/>
      </c>
      <c r="I31" s="27">
        <f>I26-I29</f>
        <v/>
      </c>
      <c r="J31" s="27">
        <f>J26-J29</f>
        <v/>
      </c>
      <c r="K31" s="27">
        <f>K26-K29</f>
        <v/>
      </c>
      <c r="L31" s="27">
        <f>L26-L29</f>
        <v/>
      </c>
      <c r="M31" s="27">
        <f>M26-M29</f>
        <v/>
      </c>
      <c r="N31" s="27">
        <f>SUM(B31:M31)</f>
        <v/>
      </c>
    </row>
  </sheetData>
  <mergeCells count="3">
    <mergeCell ref="A5:N5"/>
    <mergeCell ref="A19:N19"/>
    <mergeCell ref="A12:N1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3" customWidth="1" min="3" max="3"/>
    <col width="15" customWidth="1" min="4" max="4"/>
    <col width="15" customWidth="1" min="5" max="5"/>
    <col width="19" customWidth="1" min="6" max="6"/>
    <col width="33" customWidth="1" min="7" max="7"/>
  </cols>
  <sheetData>
    <row r="1">
      <c r="A1" s="17" t="inlineStr">
        <is>
          <t>DEPARTMENTAL BUDGET VS ACTUAL VARIANCE ANALYSIS</t>
        </is>
      </c>
    </row>
    <row r="2"/>
    <row r="3">
      <c r="A3" s="19" t="inlineStr">
        <is>
          <t>Cost Center / Department</t>
        </is>
      </c>
      <c r="B3" s="19" t="inlineStr">
        <is>
          <t>Approved Budget ($)</t>
        </is>
      </c>
      <c r="C3" s="19" t="inlineStr">
        <is>
          <t>YTD Actual Spend ($)</t>
        </is>
      </c>
      <c r="D3" s="19" t="inlineStr">
        <is>
          <t>Variance ($)</t>
        </is>
      </c>
      <c r="E3" s="19" t="inlineStr">
        <is>
          <t>Variance (%)</t>
        </is>
      </c>
      <c r="F3" s="19" t="inlineStr">
        <is>
          <t>Status Indicator</t>
        </is>
      </c>
      <c r="G3" s="19" t="inlineStr">
        <is>
          <t>Remediation Action</t>
        </is>
      </c>
    </row>
    <row r="4">
      <c r="A4" s="9" t="inlineStr">
        <is>
          <t>Cloud Infrastructure &amp; Engineering</t>
        </is>
      </c>
      <c r="B4" s="21" t="n">
        <v>1600000</v>
      </c>
      <c r="C4" s="21" t="n">
        <v>1555000</v>
      </c>
      <c r="D4" s="22">
        <f>B4-C4</f>
        <v/>
      </c>
      <c r="E4" s="29">
        <f>D4/B4</f>
        <v/>
      </c>
      <c r="F4" s="12" t="inlineStr">
        <is>
          <t>UNDER BUDGET</t>
        </is>
      </c>
      <c r="G4" t="inlineStr">
        <is>
          <t>Optimized Spot Instances</t>
        </is>
      </c>
    </row>
    <row r="5">
      <c r="A5" s="9" t="inlineStr">
        <is>
          <t>R&amp;D Product Development</t>
        </is>
      </c>
      <c r="B5" s="21" t="n">
        <v>2900000</v>
      </c>
      <c r="C5" s="21" t="n">
        <v>2970000</v>
      </c>
      <c r="D5" s="22">
        <f>B5-C5</f>
        <v/>
      </c>
      <c r="E5" s="29">
        <f>D5/B5</f>
        <v/>
      </c>
      <c r="F5" s="31" t="inlineStr">
        <is>
          <t>OVER BUDGET</t>
        </is>
      </c>
      <c r="G5" t="inlineStr">
        <is>
          <t>Reallocate Q4 Contractor Spend</t>
        </is>
      </c>
    </row>
    <row r="6">
      <c r="A6" s="9" t="inlineStr">
        <is>
          <t>Sales &amp; Customer Acquisition</t>
        </is>
      </c>
      <c r="B6" s="21" t="n">
        <v>2600000</v>
      </c>
      <c r="C6" s="21" t="n">
        <v>2520000</v>
      </c>
      <c r="D6" s="22">
        <f>B6-C6</f>
        <v/>
      </c>
      <c r="E6" s="29">
        <f>D6/B6</f>
        <v/>
      </c>
      <c r="F6" s="12" t="inlineStr">
        <is>
          <t>UNDER BUDGET</t>
        </is>
      </c>
      <c r="G6" t="inlineStr">
        <is>
          <t>Paid Search Efficiency</t>
        </is>
      </c>
    </row>
    <row r="7">
      <c r="A7" s="9" t="inlineStr">
        <is>
          <t>Marketing &amp; Brand Events</t>
        </is>
      </c>
      <c r="B7" s="21" t="n">
        <v>1200000</v>
      </c>
      <c r="C7" s="21" t="n">
        <v>1280000</v>
      </c>
      <c r="D7" s="22">
        <f>B7-C7</f>
        <v/>
      </c>
      <c r="E7" s="29">
        <f>D7/B7</f>
        <v/>
      </c>
      <c r="F7" s="31" t="inlineStr">
        <is>
          <t>OVER BUDGET</t>
        </is>
      </c>
      <c r="G7" t="inlineStr">
        <is>
          <t>Trim Q4 Event Sponsorships</t>
        </is>
      </c>
    </row>
    <row r="8">
      <c r="A8" s="9" t="inlineStr">
        <is>
          <t>Customer Success &amp; Support</t>
        </is>
      </c>
      <c r="B8" s="21" t="n">
        <v>1000000</v>
      </c>
      <c r="C8" s="21" t="n">
        <v>990000</v>
      </c>
      <c r="D8" s="22">
        <f>B8-C8</f>
        <v/>
      </c>
      <c r="E8" s="29">
        <f>D8/B8</f>
        <v/>
      </c>
      <c r="F8" s="13" t="inlineStr">
        <is>
          <t>ON TARGET</t>
        </is>
      </c>
      <c r="G8" t="inlineStr">
        <is>
          <t>None Required</t>
        </is>
      </c>
    </row>
    <row r="9">
      <c r="A9" s="9" t="inlineStr">
        <is>
          <t>General &amp; Administrative (G&amp;A)</t>
        </is>
      </c>
      <c r="B9" s="21" t="n">
        <v>1100000</v>
      </c>
      <c r="C9" s="21" t="n">
        <v>1076000</v>
      </c>
      <c r="D9" s="22">
        <f>B9-C9</f>
        <v/>
      </c>
      <c r="E9" s="29">
        <f>D9/B9</f>
        <v/>
      </c>
      <c r="F9" s="12" t="inlineStr">
        <is>
          <t>UNDER BUDGET</t>
        </is>
      </c>
      <c r="G9" t="inlineStr">
        <is>
          <t>Legal Retainer Savings</t>
        </is>
      </c>
    </row>
    <row r="10">
      <c r="A10" s="32" t="inlineStr">
        <is>
          <t>TOTAL BUDGET VS ACTUAL</t>
        </is>
      </c>
      <c r="B10" s="23">
        <f>SUM(B4:B9)</f>
        <v/>
      </c>
      <c r="C10" s="23">
        <f>SUM(C4:C9)</f>
        <v/>
      </c>
      <c r="D10" s="23">
        <f>B10-C10</f>
        <v/>
      </c>
      <c r="E10" s="33">
        <f>D10/B10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5" customWidth="1" min="2" max="2"/>
  </cols>
  <sheetData>
    <row r="1">
      <c r="A1" s="17" t="inlineStr">
        <is>
          <t>FINANCIAL MODEL DOCUMENTATION &amp; COLOR LEGEND</t>
        </is>
      </c>
    </row>
    <row r="3">
      <c r="A3" s="14" t="inlineStr">
        <is>
          <t>Color Palette Conventions:</t>
        </is>
      </c>
      <c r="B3" s="9" t="inlineStr"/>
    </row>
    <row r="4">
      <c r="A4" s="9" t="inlineStr">
        <is>
          <t>Navy Fill (#2F5496)</t>
        </is>
      </c>
      <c r="B4" s="9" t="inlineStr">
        <is>
          <t>Header rows, Section Titles &amp; Grand Totals</t>
        </is>
      </c>
    </row>
    <row r="5">
      <c r="A5" s="9" t="inlineStr">
        <is>
          <t>Light Blue Fill (#DCE6F1)</t>
        </is>
      </c>
      <c r="B5" s="9" t="inlineStr">
        <is>
          <t>Editable User Assumptions &amp; Input Cells</t>
        </is>
      </c>
    </row>
    <row r="6">
      <c r="A6" s="9" t="inlineStr">
        <is>
          <t>Light Green Fill (#E2EFDA)</t>
        </is>
      </c>
      <c r="B6" s="9" t="inlineStr">
        <is>
          <t>Calculated Metrics &amp; Output Formula Cells</t>
        </is>
      </c>
    </row>
    <row r="7">
      <c r="A7" s="9" t="inlineStr">
        <is>
          <t>Soft Gray Fill (#D6DCE4)</t>
        </is>
      </c>
      <c r="B7" s="9" t="inlineStr">
        <is>
          <t>Subtotal Rows</t>
        </is>
      </c>
    </row>
    <row r="8">
      <c r="A8" s="9" t="inlineStr"/>
      <c r="B8" s="9" t="inlineStr"/>
    </row>
    <row r="9">
      <c r="A9" s="14" t="inlineStr">
        <is>
          <t>Accounting Rules &amp; Formulas:</t>
        </is>
      </c>
      <c r="B9" s="9" t="inlineStr"/>
    </row>
    <row r="10">
      <c r="A10" s="9" t="inlineStr">
        <is>
          <t>Gross Profit</t>
        </is>
      </c>
      <c r="B10" s="9" t="inlineStr">
        <is>
          <t>Total Revenue - Total COGS</t>
        </is>
      </c>
    </row>
    <row r="11">
      <c r="A11" s="9" t="inlineStr">
        <is>
          <t>Gross Margin %</t>
        </is>
      </c>
      <c r="B11" s="9" t="inlineStr">
        <is>
          <t>Gross Profit / Total Revenue</t>
        </is>
      </c>
    </row>
    <row r="12">
      <c r="A12" s="9" t="inlineStr">
        <is>
          <t>EBITDA</t>
        </is>
      </c>
      <c r="B12" s="9" t="inlineStr">
        <is>
          <t>Gross Profit - Total Operating Expenses (OpEx)</t>
        </is>
      </c>
    </row>
    <row r="13">
      <c r="A13" s="9" t="inlineStr">
        <is>
          <t>EBITDA Margin %</t>
        </is>
      </c>
      <c r="B13" s="9" t="inlineStr">
        <is>
          <t>EBITDA / Total Revenue</t>
        </is>
      </c>
    </row>
    <row r="14">
      <c r="A14" s="9" t="inlineStr">
        <is>
          <t>Pre-Tax Net Income</t>
        </is>
      </c>
      <c r="B14" s="9" t="inlineStr">
        <is>
          <t>EBITDA - Depreciation &amp; Amortization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2026-10-17T15:18:25Z</dcterms:created>
  <dcterms:modified xmlns:dcterms="http://purl.org/dc/terms/" xmlns:xsi="http://www.w3.org/2001/XMLSchema-instance" xsi:type="dcterms:W3CDTF">2026-10-17T15:18:25Z</dcterms:modified>
</cp:coreProperties>
</file>