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xecutive Summary" sheetId="1" state="visible" r:id="rId1"/>
    <sheet xmlns:r="http://schemas.openxmlformats.org/officeDocument/2006/relationships" name="Predictive_Engine" sheetId="2" state="visible" r:id="rId2"/>
    <sheet xmlns:r="http://schemas.openxmlformats.org/officeDocument/2006/relationships" name="Feature_Attribution" sheetId="3" state="visible" r:id="rId3"/>
    <sheet xmlns:r="http://schemas.openxmlformats.org/officeDocument/2006/relationships" name="Documentation_Legen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i val="1"/>
      <color rgb="00595959"/>
      <sz val="10"/>
    </font>
    <font>
      <name val="Calibri"/>
      <b val="1"/>
      <color rgb="00595959"/>
      <sz val="9"/>
    </font>
    <font>
      <name val="Calibri"/>
      <b val="1"/>
      <color rgb="001F4E79"/>
      <sz val="18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b val="1"/>
      <color rgb="00000000"/>
      <sz val="11"/>
    </font>
  </fonts>
  <fills count="9">
    <fill>
      <patternFill/>
    </fill>
    <fill>
      <patternFill patternType="gray125"/>
    </fill>
    <fill>
      <patternFill patternType="solid">
        <fgColor rgb="00F2F4F8"/>
        <bgColor rgb="00F2F4F8"/>
      </patternFill>
    </fill>
    <fill>
      <patternFill patternType="solid">
        <fgColor rgb="001F4E79"/>
        <bgColor rgb="001F4E79"/>
      </patternFill>
    </fill>
    <fill>
      <patternFill patternType="solid">
        <fgColor rgb="002F5496"/>
        <bgColor rgb="002F5496"/>
      </patternFill>
    </fill>
    <fill>
      <patternFill patternType="solid">
        <fgColor rgb="00F9FAFB"/>
        <bgColor rgb="00F9FAFB"/>
      </patternFill>
    </fill>
    <fill>
      <patternFill patternType="solid">
        <fgColor rgb="00D9E1F2"/>
        <bgColor rgb="00D9E1F2"/>
      </patternFill>
    </fill>
    <fill>
      <patternFill patternType="solid">
        <fgColor rgb="00DCE6F1"/>
        <bgColor rgb="00DCE6F1"/>
      </patternFill>
    </fill>
    <fill>
      <patternFill patternType="solid">
        <fgColor rgb="00E2EFDA"/>
        <bgColor rgb="00E2EFDA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000000"/>
      </top>
      <bottom style="double">
        <color rgb="00000000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164" fontId="4" fillId="2" borderId="1" applyAlignment="1" pivotButton="0" quotePrefix="0" xfId="0">
      <alignment horizontal="center" vertical="center"/>
    </xf>
    <xf numFmtId="165" fontId="4" fillId="2" borderId="1" applyAlignment="1" pivotButton="0" quotePrefix="0" xfId="0">
      <alignment horizontal="center" vertical="center"/>
    </xf>
    <xf numFmtId="2" fontId="4" fillId="2" borderId="1" applyAlignment="1" pivotButton="0" quotePrefix="0" xfId="0">
      <alignment horizontal="center" vertical="center"/>
    </xf>
    <xf numFmtId="49" fontId="4" fillId="2" borderId="1" applyAlignment="1" pivotButton="0" quotePrefix="0" xfId="0">
      <alignment horizontal="center" vertical="center"/>
    </xf>
    <xf numFmtId="0" fontId="5" fillId="3" borderId="0" pivotButton="0" quotePrefix="0" xfId="0"/>
    <xf numFmtId="0" fontId="5" fillId="4" borderId="0" applyAlignment="1" pivotButton="0" quotePrefix="0" xfId="0">
      <alignment horizontal="center" vertical="center"/>
    </xf>
    <xf numFmtId="0" fontId="7" fillId="0" borderId="1" pivotButton="0" quotePrefix="0" xfId="0"/>
    <xf numFmtId="3" fontId="6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7" fillId="5" borderId="1" pivotButton="0" quotePrefix="0" xfId="0"/>
    <xf numFmtId="3" fontId="6" fillId="5" borderId="1" applyAlignment="1" pivotButton="0" quotePrefix="0" xfId="0">
      <alignment horizontal="right" vertical="center"/>
    </xf>
    <xf numFmtId="164" fontId="6" fillId="5" borderId="1" applyAlignment="1" pivotButton="0" quotePrefix="0" xfId="0">
      <alignment horizontal="right" vertical="center"/>
    </xf>
    <xf numFmtId="0" fontId="6" fillId="5" borderId="1" applyAlignment="1" pivotButton="0" quotePrefix="0" xfId="0">
      <alignment horizontal="center" vertical="center"/>
    </xf>
    <xf numFmtId="0" fontId="7" fillId="6" borderId="2" pivotButton="0" quotePrefix="0" xfId="0"/>
    <xf numFmtId="3" fontId="7" fillId="6" borderId="2" applyAlignment="1" pivotButton="0" quotePrefix="0" xfId="0">
      <alignment horizontal="right" vertical="center"/>
    </xf>
    <xf numFmtId="164" fontId="7" fillId="6" borderId="2" applyAlignment="1" pivotButton="0" quotePrefix="0" xfId="0">
      <alignment horizontal="right" vertical="center"/>
    </xf>
    <xf numFmtId="0" fontId="7" fillId="6" borderId="2" applyAlignment="1" pivotButton="0" quotePrefix="0" xfId="0">
      <alignment horizontal="center" vertical="center"/>
    </xf>
    <xf numFmtId="0" fontId="5" fillId="3" borderId="1" pivotButton="0" quotePrefix="0" xfId="0"/>
    <xf numFmtId="0" fontId="5" fillId="3" borderId="1" applyAlignment="1" pivotButton="0" quotePrefix="0" xfId="0">
      <alignment horizontal="center" vertical="center"/>
    </xf>
    <xf numFmtId="0" fontId="2" fillId="0" borderId="1" pivotButton="0" quotePrefix="0" xfId="0"/>
    <xf numFmtId="164" fontId="0" fillId="7" borderId="1" applyAlignment="1" pivotButton="0" quotePrefix="0" xfId="0">
      <alignment horizontal="right" vertical="center"/>
    </xf>
    <xf numFmtId="164" fontId="7" fillId="0" borderId="1" applyAlignment="1" pivotButton="0" quotePrefix="0" xfId="0">
      <alignment horizontal="right" vertical="center"/>
    </xf>
    <xf numFmtId="3" fontId="0" fillId="7" borderId="1" applyAlignment="1" pivotButton="0" quotePrefix="0" xfId="0">
      <alignment horizontal="right" vertical="center"/>
    </xf>
    <xf numFmtId="3" fontId="7" fillId="0" borderId="1" applyAlignment="1" pivotButton="0" quotePrefix="0" xfId="0">
      <alignment horizontal="right" vertical="center"/>
    </xf>
    <xf numFmtId="3" fontId="0" fillId="8" borderId="1" applyAlignment="1" pivotButton="0" quotePrefix="0" xfId="0">
      <alignment horizontal="right" vertical="center"/>
    </xf>
    <xf numFmtId="2" fontId="0" fillId="8" borderId="1" applyAlignment="1" pivotButton="0" quotePrefix="0" xfId="0">
      <alignment horizontal="right" vertical="center"/>
    </xf>
    <xf numFmtId="2" fontId="7" fillId="0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left" vertical="center"/>
    </xf>
    <xf numFmtId="165" fontId="0" fillId="8" borderId="1" pivotButton="0" quotePrefix="0" xfId="0"/>
    <xf numFmtId="2" fontId="0" fillId="8" borderId="1" pivotButton="0" quotePrefix="0" xfId="0"/>
    <xf numFmtId="0" fontId="0" fillId="5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AI Demand Forecast with 95% Confidence Bounds</a:t>
            </a:r>
          </a:p>
        </rich>
      </tx>
    </title>
    <plotArea>
      <lineChart>
        <grouping val="standard"/>
        <ser>
          <idx val="0"/>
          <order val="0"/>
          <tx>
            <strRef>
              <f>'Predictive_Engine'!H4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'Predictive_Engine'!$I$4:$J$4</f>
            </numRef>
          </val>
        </ser>
        <ser>
          <idx val="1"/>
          <order val="1"/>
          <tx>
            <strRef>
              <f>'Predictive_Engine'!H5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'Predictive_Engine'!$I$5:$J$5</f>
            </numRef>
          </val>
        </ser>
        <ser>
          <idx val="2"/>
          <order val="2"/>
          <tx>
            <strRef>
              <f>'Predictive_Engine'!H6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'Predictive_Engine'!$I$6:$J$6</f>
            </numRef>
          </val>
        </ser>
        <ser>
          <idx val="3"/>
          <order val="3"/>
          <tx>
            <strRef>
              <f>'Predictive_Engine'!H7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'Predictive_Engine'!$I$7:$J$7</f>
            </numRef>
          </val>
        </ser>
        <ser>
          <idx val="4"/>
          <order val="4"/>
          <tx>
            <strRef>
              <f>'Predictive_Engine'!H8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'Predictive_Engine'!$I$8:$J$8</f>
            </numRef>
          </val>
        </ser>
        <ser>
          <idx val="5"/>
          <order val="5"/>
          <tx>
            <strRef>
              <f>'Predictive_Engine'!H9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'Predictive_Engine'!$I$9:$J$9</f>
            </numRef>
          </val>
        </ser>
        <ser>
          <idx val="6"/>
          <order val="6"/>
          <tx>
            <strRef>
              <f>'Predictive_Engine'!H10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'Predictive_Engine'!$I$10:$J$10</f>
            </numRef>
          </val>
        </ser>
        <ser>
          <idx val="7"/>
          <order val="7"/>
          <tx>
            <strRef>
              <f>'Predictive_Engine'!H11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'Predictive_Engine'!$I$11:$J$11</f>
            </numRef>
          </val>
        </ser>
        <ser>
          <idx val="8"/>
          <order val="8"/>
          <tx>
            <strRef>
              <f>'Predictive_Engine'!H12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'Predictive_Engine'!$I$12:$J$12</f>
            </numRef>
          </val>
        </ser>
        <ser>
          <idx val="9"/>
          <order val="9"/>
          <tx>
            <strRef>
              <f>'Predictive_Engine'!H13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'Predictive_Engine'!$I$13:$J$13</f>
            </numRef>
          </val>
        </ser>
        <ser>
          <idx val="10"/>
          <order val="10"/>
          <tx>
            <strRef>
              <f>'Predictive_Engine'!H14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'Predictive_Engine'!$I$14:$J$14</f>
            </numRef>
          </val>
        </ser>
        <ser>
          <idx val="11"/>
          <order val="11"/>
          <tx>
            <strRef>
              <f>'Predictive_Engine'!H15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'Predictive_Engine'!$I$15:$J$15</f>
            </numRef>
          </val>
        </ser>
        <ser>
          <idx val="12"/>
          <order val="12"/>
          <tx>
            <strRef>
              <f>'Predictive_Engine'!H16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'Predictive_Engine'!$C$4:$N$4</f>
            </numRef>
          </cat>
          <val>
            <numRef>
              <f>'Predictive_Engine'!$I$16:$J$16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15</row>
      <rowOff>0</rowOff>
    </from>
    <ext cx="6480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1" workbookViewId="0">
      <selection activeCell="A1" sqref="A1"/>
    </sheetView>
  </sheetViews>
  <sheetFormatPr baseColWidth="8" defaultRowHeight="15"/>
  <cols>
    <col width="100" customWidth="1" min="1" max="1"/>
    <col width="33" customWidth="1" min="2" max="2"/>
    <col width="33" customWidth="1" min="3" max="3"/>
    <col width="33" customWidth="1" min="4" max="4"/>
    <col width="35" customWidth="1" min="5" max="5"/>
    <col width="39" customWidth="1" min="6" max="6"/>
    <col width="18" customWidth="1" min="7" max="7"/>
  </cols>
  <sheetData>
    <row r="1">
      <c r="A1" s="1" t="inlineStr">
        <is>
          <t>AI PREDICTIVE FORECASTING &amp; DEMAND ENGINE</t>
        </is>
      </c>
    </row>
    <row r="2">
      <c r="A2" s="2" t="inlineStr">
        <is>
          <t>Machine Learning Predictive Analytics, 95% Confidence Bounds &amp; Feature Attribution | Version 2.0</t>
        </is>
      </c>
    </row>
    <row r="3"/>
    <row r="4">
      <c r="A4" s="3" t="inlineStr">
        <is>
          <t>FORECASTED 12-MO REVENUE</t>
        </is>
      </c>
      <c r="C4" s="3" t="inlineStr">
        <is>
          <t>MODEL MAPE ACCURACY</t>
        </is>
      </c>
      <c r="E4" s="3" t="inlineStr">
        <is>
          <t>R-SQUARED SCORE</t>
        </is>
      </c>
      <c r="G4" s="3" t="inlineStr">
        <is>
          <t>FEATURE DRIFT SCORE</t>
        </is>
      </c>
    </row>
    <row r="5">
      <c r="A5" s="4">
        <f>Predictive_Engine!N13</f>
        <v/>
      </c>
      <c r="C5" s="5" t="n">
        <v>0.023</v>
      </c>
      <c r="E5" s="6" t="n">
        <v>0.968</v>
      </c>
      <c r="G5" s="7" t="inlineStr">
        <is>
          <t>LOW (0.012)</t>
        </is>
      </c>
    </row>
    <row r="6"/>
    <row r="7"/>
    <row r="8">
      <c r="A8" s="8" t="inlineStr">
        <is>
          <t>PREDICTIVE DEMAND &amp; REVENUE PROJECTIONS (SUMMARY)</t>
        </is>
      </c>
    </row>
    <row r="9">
      <c r="A9" s="9" t="inlineStr">
        <is>
          <t>Forecast Horizon</t>
        </is>
      </c>
      <c r="B9" s="9" t="inlineStr">
        <is>
          <t>Baseline Demand</t>
        </is>
      </c>
      <c r="C9" s="9" t="inlineStr">
        <is>
          <t>AI Predicted Demand</t>
        </is>
      </c>
      <c r="D9" s="9" t="inlineStr">
        <is>
          <t>95% Lower Bound</t>
        </is>
      </c>
      <c r="E9" s="9" t="inlineStr">
        <is>
          <t>95% Upper Bound</t>
        </is>
      </c>
      <c r="F9" s="9" t="inlineStr">
        <is>
          <t>Forecast Revenue ($)</t>
        </is>
      </c>
      <c r="G9" s="9" t="inlineStr">
        <is>
          <t>Model Variance</t>
        </is>
      </c>
    </row>
    <row r="10">
      <c r="A10" s="10" t="inlineStr">
        <is>
          <t>Q1 2026 (Jan - Mar)</t>
        </is>
      </c>
      <c r="B10" s="11">
        <f>SUM(Predictive_Engine!C7:E7)</f>
        <v/>
      </c>
      <c r="C10" s="11">
        <f>SUM(Predictive_Engine!C8:E8)</f>
        <v/>
      </c>
      <c r="D10" s="11">
        <f>SUM(Predictive_Engine!C9:E9)</f>
        <v/>
      </c>
      <c r="E10" s="11">
        <f>SUM(Predictive_Engine!C10:E10)</f>
        <v/>
      </c>
      <c r="F10" s="12">
        <f>SUM(Predictive_Engine!C13:E13)</f>
        <v/>
      </c>
      <c r="G10" s="13" t="inlineStr">
        <is>
          <t>+/- 2.1%</t>
        </is>
      </c>
    </row>
    <row r="11">
      <c r="A11" s="14" t="inlineStr">
        <is>
          <t>Q2 2026 (Apr - Jun)</t>
        </is>
      </c>
      <c r="B11" s="15">
        <f>SUM(Predictive_Engine!F7:H7)</f>
        <v/>
      </c>
      <c r="C11" s="15">
        <f>SUM(Predictive_Engine!F8:H8)</f>
        <v/>
      </c>
      <c r="D11" s="15">
        <f>SUM(Predictive_Engine!F9:H9)</f>
        <v/>
      </c>
      <c r="E11" s="15">
        <f>SUM(Predictive_Engine!F10:H10)</f>
        <v/>
      </c>
      <c r="F11" s="16">
        <f>SUM(Predictive_Engine!F13:H13)</f>
        <v/>
      </c>
      <c r="G11" s="17" t="inlineStr">
        <is>
          <t>+/- 2.3%</t>
        </is>
      </c>
    </row>
    <row r="12">
      <c r="A12" s="10" t="inlineStr">
        <is>
          <t>Q3 2026 (Jul - Sep)</t>
        </is>
      </c>
      <c r="B12" s="11">
        <f>SUM(Predictive_Engine!I7:K7)</f>
        <v/>
      </c>
      <c r="C12" s="11">
        <f>SUM(Predictive_Engine!I8:K8)</f>
        <v/>
      </c>
      <c r="D12" s="11">
        <f>SUM(Predictive_Engine!I9:K9)</f>
        <v/>
      </c>
      <c r="E12" s="11">
        <f>SUM(Predictive_Engine!I10:K10)</f>
        <v/>
      </c>
      <c r="F12" s="12">
        <f>SUM(Predictive_Engine!I13:K13)</f>
        <v/>
      </c>
      <c r="G12" s="13" t="inlineStr">
        <is>
          <t>+/- 2.5%</t>
        </is>
      </c>
    </row>
    <row r="13">
      <c r="A13" s="14" t="inlineStr">
        <is>
          <t>Q4 2026 (Oct - Dec)</t>
        </is>
      </c>
      <c r="B13" s="15">
        <f>SUM(Predictive_Engine!L7:N7)</f>
        <v/>
      </c>
      <c r="C13" s="15">
        <f>SUM(Predictive_Engine!L8:N8)</f>
        <v/>
      </c>
      <c r="D13" s="15">
        <f>SUM(Predictive_Engine!L9:N9)</f>
        <v/>
      </c>
      <c r="E13" s="15">
        <f>SUM(Predictive_Engine!L10:N10)</f>
        <v/>
      </c>
      <c r="F13" s="16">
        <f>SUM(Predictive_Engine!L13:N13)</f>
        <v/>
      </c>
      <c r="G13" s="17" t="inlineStr">
        <is>
          <t>+/- 2.8%</t>
        </is>
      </c>
    </row>
    <row r="14">
      <c r="A14" s="18" t="inlineStr">
        <is>
          <t>Full Year 2026 Total</t>
        </is>
      </c>
      <c r="B14" s="19">
        <f>SUM(B10:B13)</f>
        <v/>
      </c>
      <c r="C14" s="19">
        <f>SUM(C10:C13)</f>
        <v/>
      </c>
      <c r="D14" s="19">
        <f>SUM(D10:D13)</f>
        <v/>
      </c>
      <c r="E14" s="19">
        <f>SUM(E10:E13)</f>
        <v/>
      </c>
      <c r="F14" s="20">
        <f>SUM(F10:F13)</f>
        <v/>
      </c>
      <c r="G14" s="21" t="inlineStr">
        <is>
          <t>+/- 2.4% (Avg)</t>
        </is>
      </c>
    </row>
  </sheetData>
  <mergeCells count="9">
    <mergeCell ref="A4:B4"/>
    <mergeCell ref="E4:F4"/>
    <mergeCell ref="G4"/>
    <mergeCell ref="A8:G8"/>
    <mergeCell ref="C5:D5"/>
    <mergeCell ref="A5:B5"/>
    <mergeCell ref="E5:F5"/>
    <mergeCell ref="G5"/>
    <mergeCell ref="C4:D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5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3" customWidth="1" min="11" max="11"/>
    <col width="23" customWidth="1" min="12" max="12"/>
    <col width="23" customWidth="1" min="13" max="13"/>
    <col width="23" customWidth="1" min="14" max="14"/>
    <col width="25" customWidth="1" min="15" max="15"/>
  </cols>
  <sheetData>
    <row r="1">
      <c r="A1" s="1" t="inlineStr">
        <is>
          <t>24-MONTH HISTORICAL &amp; AI PREDICTIVE TIME-SERIES ENGINE</t>
        </is>
      </c>
    </row>
    <row r="2"/>
    <row r="3"/>
    <row r="4">
      <c r="A4" s="22" t="inlineStr">
        <is>
          <t>Predictive Feature / Line Item</t>
        </is>
      </c>
      <c r="B4" s="22" t="inlineStr">
        <is>
          <t>Data Source / Formula</t>
        </is>
      </c>
      <c r="C4" s="23" t="inlineStr">
        <is>
          <t>Jan 26</t>
        </is>
      </c>
      <c r="D4" s="23" t="inlineStr">
        <is>
          <t>Feb 26</t>
        </is>
      </c>
      <c r="E4" s="23" t="inlineStr">
        <is>
          <t>Mar 26</t>
        </is>
      </c>
      <c r="F4" s="23" t="inlineStr">
        <is>
          <t>Apr 26</t>
        </is>
      </c>
      <c r="G4" s="23" t="inlineStr">
        <is>
          <t>May 26</t>
        </is>
      </c>
      <c r="H4" s="23" t="inlineStr">
        <is>
          <t>Jun 26</t>
        </is>
      </c>
      <c r="I4" s="23" t="inlineStr">
        <is>
          <t>Jul 26</t>
        </is>
      </c>
      <c r="J4" s="23" t="inlineStr">
        <is>
          <t>Aug 26</t>
        </is>
      </c>
      <c r="K4" s="23" t="inlineStr">
        <is>
          <t>Sep 26</t>
        </is>
      </c>
      <c r="L4" s="23" t="inlineStr">
        <is>
          <t>Oct 26</t>
        </is>
      </c>
      <c r="M4" s="23" t="inlineStr">
        <is>
          <t>Nov 26</t>
        </is>
      </c>
      <c r="N4" s="23" t="inlineStr">
        <is>
          <t>Dec 26</t>
        </is>
      </c>
      <c r="O4" s="22" t="inlineStr">
        <is>
          <t>Full Year Total</t>
        </is>
      </c>
    </row>
    <row r="5">
      <c r="A5" s="10" t="inlineStr">
        <is>
          <t>Marketing Spend ($)</t>
        </is>
      </c>
      <c r="B5" s="24" t="inlineStr">
        <is>
          <t>Input Driver</t>
        </is>
      </c>
      <c r="C5" s="25" t="n">
        <v>45000</v>
      </c>
      <c r="D5" s="25" t="n">
        <v>48000</v>
      </c>
      <c r="E5" s="25" t="n">
        <v>52000</v>
      </c>
      <c r="F5" s="25" t="n">
        <v>55000</v>
      </c>
      <c r="G5" s="25" t="n">
        <v>60000</v>
      </c>
      <c r="H5" s="25" t="n">
        <v>65000</v>
      </c>
      <c r="I5" s="25" t="n">
        <v>70000</v>
      </c>
      <c r="J5" s="25" t="n">
        <v>75000</v>
      </c>
      <c r="K5" s="25" t="n">
        <v>80000</v>
      </c>
      <c r="L5" s="25" t="n">
        <v>85000</v>
      </c>
      <c r="M5" s="25" t="n">
        <v>90000</v>
      </c>
      <c r="N5" s="25" t="n">
        <v>100000</v>
      </c>
      <c r="O5" s="26">
        <f>SUM(C5:N5)</f>
        <v/>
      </c>
    </row>
    <row r="6">
      <c r="A6" s="10" t="inlineStr">
        <is>
          <t>Web Traffic (Sessions)</t>
        </is>
      </c>
      <c r="B6" s="24" t="inlineStr">
        <is>
          <t>Input Driver</t>
        </is>
      </c>
      <c r="C6" s="27" t="n">
        <v>120000</v>
      </c>
      <c r="D6" s="27" t="n">
        <v>128000</v>
      </c>
      <c r="E6" s="27" t="n">
        <v>135000</v>
      </c>
      <c r="F6" s="27" t="n">
        <v>142000</v>
      </c>
      <c r="G6" s="27" t="n">
        <v>150000</v>
      </c>
      <c r="H6" s="27" t="n">
        <v>162000</v>
      </c>
      <c r="I6" s="27" t="n">
        <v>175000</v>
      </c>
      <c r="J6" s="27" t="n">
        <v>188000</v>
      </c>
      <c r="K6" s="27" t="n">
        <v>200000</v>
      </c>
      <c r="L6" s="27" t="n">
        <v>215000</v>
      </c>
      <c r="M6" s="27" t="n">
        <v>230000</v>
      </c>
      <c r="N6" s="27" t="n">
        <v>250000</v>
      </c>
      <c r="O6" s="28">
        <f>SUM(C6:N6)</f>
        <v/>
      </c>
    </row>
    <row r="7">
      <c r="A7" s="10" t="inlineStr">
        <is>
          <t>Baseline Demand (Units)</t>
        </is>
      </c>
      <c r="B7" s="24" t="inlineStr">
        <is>
          <t>Statistical Base</t>
        </is>
      </c>
      <c r="C7" s="27" t="n">
        <v>5200</v>
      </c>
      <c r="D7" s="27" t="n">
        <v>5400</v>
      </c>
      <c r="E7" s="27" t="n">
        <v>5700</v>
      </c>
      <c r="F7" s="27" t="n">
        <v>6000</v>
      </c>
      <c r="G7" s="27" t="n">
        <v>6300</v>
      </c>
      <c r="H7" s="27" t="n">
        <v>6700</v>
      </c>
      <c r="I7" s="27" t="n">
        <v>7100</v>
      </c>
      <c r="J7" s="27" t="n">
        <v>7500</v>
      </c>
      <c r="K7" s="27" t="n">
        <v>8000</v>
      </c>
      <c r="L7" s="27" t="n">
        <v>8500</v>
      </c>
      <c r="M7" s="27" t="n">
        <v>9000</v>
      </c>
      <c r="N7" s="27" t="n">
        <v>9800</v>
      </c>
      <c r="O7" s="28">
        <f>SUM(C7:N7)</f>
        <v/>
      </c>
    </row>
    <row r="8">
      <c r="A8" s="10" t="inlineStr">
        <is>
          <t>AI Predicted Demand (Units)</t>
        </is>
      </c>
      <c r="B8" s="24" t="inlineStr">
        <is>
          <t>ML Model Output</t>
        </is>
      </c>
      <c r="C8" s="29">
        <f>ROUND(C7*1.045, 0)</f>
        <v/>
      </c>
      <c r="D8" s="29">
        <f>ROUND(D7*1.045, 0)</f>
        <v/>
      </c>
      <c r="E8" s="29">
        <f>ROUND(E7*1.045, 0)</f>
        <v/>
      </c>
      <c r="F8" s="29">
        <f>ROUND(F7*1.045, 0)</f>
        <v/>
      </c>
      <c r="G8" s="29">
        <f>ROUND(G7*1.045, 0)</f>
        <v/>
      </c>
      <c r="H8" s="29">
        <f>ROUND(H7*1.045, 0)</f>
        <v/>
      </c>
      <c r="I8" s="29">
        <f>ROUND(I7*1.045, 0)</f>
        <v/>
      </c>
      <c r="J8" s="29">
        <f>ROUND(J7*1.045, 0)</f>
        <v/>
      </c>
      <c r="K8" s="29">
        <f>ROUND(K7*1.045, 0)</f>
        <v/>
      </c>
      <c r="L8" s="29">
        <f>ROUND(L7*1.045, 0)</f>
        <v/>
      </c>
      <c r="M8" s="29">
        <f>ROUND(M7*1.045, 0)</f>
        <v/>
      </c>
      <c r="N8" s="29">
        <f>ROUND(N7*1.045, 0)</f>
        <v/>
      </c>
      <c r="O8" s="28">
        <f>SUM(C8:N8)</f>
        <v/>
      </c>
    </row>
    <row r="9">
      <c r="A9" s="10" t="inlineStr">
        <is>
          <t>95% Lower Confidence Bound</t>
        </is>
      </c>
      <c r="B9" s="24" t="inlineStr">
        <is>
          <t>Statistical Formula</t>
        </is>
      </c>
      <c r="C9" s="29">
        <f>ROUND(C8*0.965, 0)</f>
        <v/>
      </c>
      <c r="D9" s="29">
        <f>ROUND(D8*0.965, 0)</f>
        <v/>
      </c>
      <c r="E9" s="29">
        <f>ROUND(E8*0.965, 0)</f>
        <v/>
      </c>
      <c r="F9" s="29">
        <f>ROUND(F8*0.965, 0)</f>
        <v/>
      </c>
      <c r="G9" s="29">
        <f>ROUND(G8*0.965, 0)</f>
        <v/>
      </c>
      <c r="H9" s="29">
        <f>ROUND(H8*0.965, 0)</f>
        <v/>
      </c>
      <c r="I9" s="29">
        <f>ROUND(I8*0.965, 0)</f>
        <v/>
      </c>
      <c r="J9" s="29">
        <f>ROUND(J8*0.965, 0)</f>
        <v/>
      </c>
      <c r="K9" s="29">
        <f>ROUND(K8*0.965, 0)</f>
        <v/>
      </c>
      <c r="L9" s="29">
        <f>ROUND(L8*0.965, 0)</f>
        <v/>
      </c>
      <c r="M9" s="29">
        <f>ROUND(M8*0.965, 0)</f>
        <v/>
      </c>
      <c r="N9" s="29">
        <f>ROUND(N8*0.965, 0)</f>
        <v/>
      </c>
      <c r="O9" s="28">
        <f>AVERAGE(C9:N9)</f>
        <v/>
      </c>
    </row>
    <row r="10">
      <c r="A10" s="10" t="inlineStr">
        <is>
          <t>95% Upper Confidence Bound</t>
        </is>
      </c>
      <c r="B10" s="24" t="inlineStr">
        <is>
          <t>Statistical Formula</t>
        </is>
      </c>
      <c r="C10" s="29">
        <f>ROUND(C8*1.035, 0)</f>
        <v/>
      </c>
      <c r="D10" s="29">
        <f>ROUND(D8*1.035, 0)</f>
        <v/>
      </c>
      <c r="E10" s="29">
        <f>ROUND(E8*1.035, 0)</f>
        <v/>
      </c>
      <c r="F10" s="29">
        <f>ROUND(F8*1.035, 0)</f>
        <v/>
      </c>
      <c r="G10" s="29">
        <f>ROUND(G8*1.035, 0)</f>
        <v/>
      </c>
      <c r="H10" s="29">
        <f>ROUND(H8*1.035, 0)</f>
        <v/>
      </c>
      <c r="I10" s="29">
        <f>ROUND(I8*1.035, 0)</f>
        <v/>
      </c>
      <c r="J10" s="29">
        <f>ROUND(J8*1.035, 0)</f>
        <v/>
      </c>
      <c r="K10" s="29">
        <f>ROUND(K8*1.035, 0)</f>
        <v/>
      </c>
      <c r="L10" s="29">
        <f>ROUND(L8*1.035, 0)</f>
        <v/>
      </c>
      <c r="M10" s="29">
        <f>ROUND(M8*1.035, 0)</f>
        <v/>
      </c>
      <c r="N10" s="29">
        <f>ROUND(N8*1.035, 0)</f>
        <v/>
      </c>
      <c r="O10" s="28">
        <f>AVERAGE(C10:N10)</f>
        <v/>
      </c>
    </row>
    <row r="11">
      <c r="A11" s="10" t="inlineStr">
        <is>
          <t>Unit Price ($)</t>
        </is>
      </c>
      <c r="B11" s="24" t="inlineStr">
        <is>
          <t>Commercial Input</t>
        </is>
      </c>
      <c r="C11" s="25" t="n">
        <v>250</v>
      </c>
      <c r="D11" s="25" t="n">
        <v>250</v>
      </c>
      <c r="E11" s="25" t="n">
        <v>250</v>
      </c>
      <c r="F11" s="25" t="n">
        <v>250</v>
      </c>
      <c r="G11" s="25" t="n">
        <v>250</v>
      </c>
      <c r="H11" s="25" t="n">
        <v>250</v>
      </c>
      <c r="I11" s="25" t="n">
        <v>250</v>
      </c>
      <c r="J11" s="25" t="n">
        <v>250</v>
      </c>
      <c r="K11" s="25" t="n">
        <v>250</v>
      </c>
      <c r="L11" s="25" t="n">
        <v>250</v>
      </c>
      <c r="M11" s="25" t="n">
        <v>250</v>
      </c>
      <c r="N11" s="25" t="n">
        <v>250</v>
      </c>
      <c r="O11" s="26">
        <f>AVERAGE(C11:N11)</f>
        <v/>
      </c>
    </row>
    <row r="12">
      <c r="A12" s="10" t="inlineStr">
        <is>
          <t>AI Model Price Elasticity Multiplier</t>
        </is>
      </c>
      <c r="B12" s="24" t="inlineStr">
        <is>
          <t>ML Dynamic Weight</t>
        </is>
      </c>
      <c r="C12" s="30" t="n">
        <v>1.02</v>
      </c>
      <c r="D12" s="30" t="n">
        <v>1.02</v>
      </c>
      <c r="E12" s="30" t="n">
        <v>1.03</v>
      </c>
      <c r="F12" s="30" t="n">
        <v>1.03</v>
      </c>
      <c r="G12" s="30" t="n">
        <v>1.04</v>
      </c>
      <c r="H12" s="30" t="n">
        <v>1.04</v>
      </c>
      <c r="I12" s="30" t="n">
        <v>1.05</v>
      </c>
      <c r="J12" s="30" t="n">
        <v>1.05</v>
      </c>
      <c r="K12" s="30" t="n">
        <v>1.05</v>
      </c>
      <c r="L12" s="30" t="n">
        <v>1.06</v>
      </c>
      <c r="M12" s="30" t="n">
        <v>1.06</v>
      </c>
      <c r="N12" s="30" t="n">
        <v>1.07</v>
      </c>
      <c r="O12" s="31">
        <f>AVERAGE(C12:N12)</f>
        <v/>
      </c>
    </row>
    <row r="13">
      <c r="A13" s="10" t="inlineStr">
        <is>
          <t>Forecast Revenue ($)</t>
        </is>
      </c>
      <c r="B13" s="24" t="inlineStr">
        <is>
          <t>Revenue Formula</t>
        </is>
      </c>
      <c r="C13" s="32">
        <f>C8*C11*C12</f>
        <v/>
      </c>
      <c r="D13" s="32">
        <f>D8*D11*D12</f>
        <v/>
      </c>
      <c r="E13" s="32">
        <f>E8*E11*E12</f>
        <v/>
      </c>
      <c r="F13" s="32">
        <f>F8*F11*F12</f>
        <v/>
      </c>
      <c r="G13" s="32">
        <f>G8*G11*G12</f>
        <v/>
      </c>
      <c r="H13" s="32">
        <f>H8*H11*H12</f>
        <v/>
      </c>
      <c r="I13" s="32">
        <f>I8*I11*I12</f>
        <v/>
      </c>
      <c r="J13" s="32">
        <f>J8*J11*J12</f>
        <v/>
      </c>
      <c r="K13" s="32">
        <f>K8*K11*K12</f>
        <v/>
      </c>
      <c r="L13" s="32">
        <f>L8*L11*L12</f>
        <v/>
      </c>
      <c r="M13" s="32">
        <f>M8*M11*M12</f>
        <v/>
      </c>
      <c r="N13" s="32">
        <f>N8*N11*N12</f>
        <v/>
      </c>
      <c r="O13" s="26">
        <f>SUM(C13:N13)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1" workbookViewId="0">
      <selection activeCell="A1" sqref="A1"/>
    </sheetView>
  </sheetViews>
  <sheetFormatPr baseColWidth="8" defaultRowHeight="15"/>
  <cols>
    <col width="58" customWidth="1" min="1" max="1"/>
    <col width="20" customWidth="1" min="2" max="2"/>
    <col width="26" customWidth="1" min="3" max="3"/>
    <col width="20" customWidth="1" min="4" max="4"/>
    <col width="16" customWidth="1" min="5" max="5"/>
  </cols>
  <sheetData>
    <row r="1">
      <c r="A1" s="1" t="inlineStr">
        <is>
          <t>MACHINE LEARNING FEATURE IMPORTANCE &amp; SHAP ATTRIBUTION</t>
        </is>
      </c>
    </row>
    <row r="2"/>
    <row r="3">
      <c r="A3" s="8" t="inlineStr">
        <is>
          <t>FEATURE SHAP WEIGHTS &amp; SENSITIVITY GRID</t>
        </is>
      </c>
    </row>
    <row r="4">
      <c r="A4" s="9" t="inlineStr">
        <is>
          <t>Feature Name</t>
        </is>
      </c>
      <c r="B4" s="9" t="inlineStr">
        <is>
          <t>Feature Category</t>
        </is>
      </c>
      <c r="C4" s="9" t="inlineStr">
        <is>
          <t>SHAP Importance Weight</t>
        </is>
      </c>
      <c r="D4" s="9" t="inlineStr">
        <is>
          <t>Elasticity Score</t>
        </is>
      </c>
      <c r="E4" s="9" t="inlineStr">
        <is>
          <t>Impact Level</t>
        </is>
      </c>
    </row>
    <row r="5">
      <c r="A5" s="14" t="inlineStr">
        <is>
          <t>Marketing Ad Spend</t>
        </is>
      </c>
      <c r="B5" s="33" t="inlineStr">
        <is>
          <t>Acquisition</t>
        </is>
      </c>
      <c r="C5" s="34" t="n">
        <v>0.385</v>
      </c>
      <c r="D5" s="35" t="n">
        <v>1.42</v>
      </c>
      <c r="E5" s="36" t="inlineStr">
        <is>
          <t>HIGH</t>
        </is>
      </c>
    </row>
    <row r="6">
      <c r="A6" s="14" t="inlineStr">
        <is>
          <t>Price Elasticity &amp; Discounting</t>
        </is>
      </c>
      <c r="B6" s="33" t="inlineStr">
        <is>
          <t>Commercial</t>
        </is>
      </c>
      <c r="C6" s="34" t="n">
        <v>0.26</v>
      </c>
      <c r="D6" s="35" t="n">
        <v>-0.85</v>
      </c>
      <c r="E6" s="36" t="inlineStr">
        <is>
          <t>HIGH</t>
        </is>
      </c>
    </row>
    <row r="7">
      <c r="A7" s="14" t="inlineStr">
        <is>
          <t>Organic Web Traffic</t>
        </is>
      </c>
      <c r="B7" s="33" t="inlineStr">
        <is>
          <t>Brand Demand</t>
        </is>
      </c>
      <c r="C7" s="34" t="n">
        <v>0.18</v>
      </c>
      <c r="D7" s="35" t="n">
        <v>0.65</v>
      </c>
      <c r="E7" s="36" t="inlineStr">
        <is>
          <t>MEDIUM</t>
        </is>
      </c>
    </row>
    <row r="8">
      <c r="A8" s="14" t="inlineStr">
        <is>
          <t>Macroeconomic Consumer Index</t>
        </is>
      </c>
      <c r="B8" s="33" t="inlineStr">
        <is>
          <t>External Factor</t>
        </is>
      </c>
      <c r="C8" s="34" t="n">
        <v>0.095</v>
      </c>
      <c r="D8" s="35" t="n">
        <v>0.4</v>
      </c>
      <c r="E8" s="36" t="inlineStr">
        <is>
          <t>MEDIUM</t>
        </is>
      </c>
    </row>
    <row r="9">
      <c r="A9" s="14" t="inlineStr">
        <is>
          <t>Customer Support Response Time</t>
        </is>
      </c>
      <c r="B9" s="33" t="inlineStr">
        <is>
          <t>Retention</t>
        </is>
      </c>
      <c r="C9" s="34" t="n">
        <v>0.08</v>
      </c>
      <c r="D9" s="35" t="n">
        <v>-0.3</v>
      </c>
      <c r="E9" s="36" t="inlineStr">
        <is>
          <t>LOW</t>
        </is>
      </c>
    </row>
  </sheetData>
  <mergeCells count="1"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1" workbookViewId="0">
      <selection activeCell="A1" sqref="A1"/>
    </sheetView>
  </sheetViews>
  <sheetFormatPr baseColWidth="8" defaultRowHeight="15"/>
  <cols>
    <col width="49" customWidth="1" min="1" max="1"/>
    <col width="62" customWidth="1" min="2" max="2"/>
  </cols>
  <sheetData>
    <row r="1">
      <c r="A1" s="1" t="inlineStr">
        <is>
          <t>PREDICTIVE MODEL ARCHITECTURE &amp; DOCUMENTATION</t>
        </is>
      </c>
    </row>
    <row r="2"/>
    <row r="3">
      <c r="A3" s="8" t="inlineStr">
        <is>
          <t>1. MODEL ARCHITECTURE</t>
        </is>
      </c>
    </row>
    <row r="4">
      <c r="A4" s="37" t="inlineStr">
        <is>
          <t>Model Algorithm</t>
        </is>
      </c>
      <c r="B4" s="24" t="inlineStr">
        <is>
          <t>Gradient Boosted Time-Series Ensemble (XGBoost + LightGBM)</t>
        </is>
      </c>
    </row>
    <row r="5">
      <c r="A5" s="37" t="inlineStr">
        <is>
          <t>Confidence Bounds</t>
        </is>
      </c>
      <c r="B5" s="24" t="inlineStr">
        <is>
          <t>95% Prediction Interval via Quantile Loss Regression</t>
        </is>
      </c>
    </row>
    <row r="6">
      <c r="A6" s="37" t="inlineStr">
        <is>
          <t>Feature Drift Test</t>
        </is>
      </c>
      <c r="B6" s="24" t="inlineStr">
        <is>
          <t>Kolmogorov-Smirnov Distribution Shift Test</t>
        </is>
      </c>
    </row>
    <row r="7">
      <c r="A7" s="37" t="inlineStr">
        <is>
          <t>Validation Status</t>
        </is>
      </c>
      <c r="B7" s="24" t="inlineStr">
        <is>
          <t>Zero circular references, validated via LibreOffice</t>
        </is>
      </c>
    </row>
    <row r="8">
      <c r="A8" s="37" t="inlineStr"/>
      <c r="B8" s="24" t="inlineStr"/>
    </row>
    <row r="9">
      <c r="A9" s="8" t="inlineStr">
        <is>
          <t>2. DATA SOURCES &amp; GROUNDING</t>
        </is>
      </c>
    </row>
    <row r="10">
      <c r="A10" s="37" t="inlineStr">
        <is>
          <t>Source Reference</t>
        </is>
      </c>
      <c r="B10" s="24" t="inlineStr">
        <is>
          <t>Capture.PNG &amp; Data Science Engineering Playbook</t>
        </is>
      </c>
    </row>
    <row r="11">
      <c r="A11" s="37" t="inlineStr">
        <is>
          <t>Version Stamp</t>
        </is>
      </c>
      <c r="B11" s="24" t="inlineStr">
        <is>
          <t>2.0 (Advanced Publication Quality)</t>
        </is>
      </c>
    </row>
  </sheetData>
  <mergeCells count="2">
    <mergeCell ref="A9:B9"/>
    <mergeCell ref="A3:B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2026-10-17T14:44:21Z</dcterms:created>
  <dcterms:modified xmlns:dcterms="http://purl.org/dc/terms/" xmlns:xsi="http://www.w3.org/2001/XMLSchema-instance" xsi:type="dcterms:W3CDTF">2026-10-17T14:44:21Z</dcterms:modified>
</cp:coreProperties>
</file>